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E25" i="1"/>
  <c r="D21" i="1" l="1"/>
  <c r="D15" i="1" l="1"/>
  <c r="D33" i="1" l="1"/>
  <c r="D27" i="1"/>
  <c r="D20" i="1" l="1"/>
  <c r="E4" i="1"/>
  <c r="E6" i="1"/>
  <c r="E7" i="1"/>
  <c r="E9" i="1"/>
  <c r="E10" i="1"/>
  <c r="E11" i="1"/>
  <c r="E12" i="1"/>
  <c r="E16" i="1"/>
  <c r="E17" i="1"/>
  <c r="E18" i="1"/>
  <c r="E21" i="1"/>
  <c r="E22" i="1"/>
  <c r="E23" i="1"/>
  <c r="E24" i="1"/>
  <c r="E26" i="1"/>
  <c r="E28" i="1"/>
  <c r="E29" i="1"/>
  <c r="E30" i="1"/>
  <c r="E34" i="1"/>
  <c r="E36" i="1"/>
  <c r="E37" i="1"/>
  <c r="E38" i="1"/>
  <c r="E39" i="1"/>
  <c r="E40" i="1"/>
  <c r="E42" i="1"/>
  <c r="E43" i="1"/>
  <c r="E44" i="1"/>
  <c r="E45" i="1"/>
  <c r="E47" i="1"/>
  <c r="E48" i="1"/>
  <c r="E49" i="1"/>
  <c r="E51" i="1"/>
  <c r="E52" i="1"/>
  <c r="E53" i="1"/>
  <c r="E54" i="1"/>
  <c r="E55" i="1"/>
  <c r="E57" i="1"/>
  <c r="E58" i="1"/>
  <c r="E3" i="1"/>
  <c r="D56" i="1"/>
  <c r="D50" i="1"/>
  <c r="D46" i="1"/>
  <c r="D41" i="1"/>
  <c r="D35" i="1"/>
  <c r="D32" i="1" s="1"/>
  <c r="E15" i="1"/>
  <c r="E5" i="1"/>
  <c r="D8" i="1"/>
  <c r="C56" i="1"/>
  <c r="C50" i="1"/>
  <c r="E50" i="1" s="1"/>
  <c r="C46" i="1"/>
  <c r="C41" i="1"/>
  <c r="C35" i="1"/>
  <c r="C33" i="1"/>
  <c r="E33" i="1" s="1"/>
  <c r="C15" i="1"/>
  <c r="C8" i="1"/>
  <c r="E41" i="1" l="1"/>
  <c r="E35" i="1"/>
  <c r="E27" i="1"/>
  <c r="E46" i="1"/>
  <c r="E8" i="1"/>
  <c r="E56" i="1"/>
  <c r="C19" i="1"/>
  <c r="D19" i="1"/>
  <c r="D59" i="1" s="1"/>
  <c r="E20" i="1"/>
  <c r="D13" i="1"/>
  <c r="C13" i="1"/>
  <c r="C32" i="1"/>
  <c r="F52" i="1" l="1"/>
  <c r="D61" i="1"/>
  <c r="E19" i="1"/>
  <c r="C59" i="1"/>
  <c r="E32" i="1"/>
  <c r="F22" i="1"/>
  <c r="F38" i="1"/>
  <c r="F42" i="1"/>
  <c r="F57" i="1"/>
  <c r="F56" i="1"/>
  <c r="F36" i="1"/>
  <c r="F45" i="1"/>
  <c r="F21" i="1"/>
  <c r="F48" i="1"/>
  <c r="F54" i="1"/>
  <c r="F26" i="1"/>
  <c r="F50" i="1"/>
  <c r="F15" i="1"/>
  <c r="F20" i="1"/>
  <c r="F55" i="1"/>
  <c r="F39" i="1"/>
  <c r="F19" i="1"/>
  <c r="F58" i="1"/>
  <c r="F23" i="1"/>
  <c r="F24" i="1"/>
  <c r="F59" i="1"/>
  <c r="F43" i="1"/>
  <c r="F18" i="1"/>
  <c r="F37" i="1"/>
  <c r="F27" i="1"/>
  <c r="F40" i="1"/>
  <c r="F28" i="1"/>
  <c r="F49" i="1"/>
  <c r="F29" i="1"/>
  <c r="F46" i="1"/>
  <c r="E59" i="1"/>
  <c r="F30" i="1"/>
  <c r="F47" i="1"/>
  <c r="F32" i="1"/>
  <c r="F41" i="1"/>
  <c r="F44" i="1"/>
  <c r="F53" i="1"/>
  <c r="F33" i="1"/>
  <c r="F16" i="1"/>
  <c r="F34" i="1"/>
  <c r="F51" i="1"/>
  <c r="F17" i="1"/>
  <c r="F35" i="1"/>
  <c r="F13" i="1"/>
  <c r="F9" i="1"/>
  <c r="F5" i="1"/>
  <c r="F12" i="1"/>
  <c r="F8" i="1"/>
  <c r="F4" i="1"/>
  <c r="F10" i="1"/>
  <c r="F11" i="1"/>
  <c r="F7" i="1"/>
  <c r="F6" i="1"/>
  <c r="E13" i="1"/>
  <c r="F3" i="1"/>
</calcChain>
</file>

<file path=xl/sharedStrings.xml><?xml version="1.0" encoding="utf-8"?>
<sst xmlns="http://schemas.openxmlformats.org/spreadsheetml/2006/main" count="124" uniqueCount="109">
  <si>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</si>
  <si>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</si>
  <si>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</si>
  <si>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</si>
  <si>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</si>
  <si>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</si>
  <si>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</si>
  <si>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</si>
  <si>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</si>
  <si>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</si>
  <si>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</si>
  <si>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</si>
  <si>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</si>
  <si>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</si>
  <si>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</si>
  <si>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</si>
  <si>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</si>
  <si>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</si>
  <si>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</si>
  <si>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</si>
  <si>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</si>
  <si>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</si>
  <si>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</si>
  <si>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</si>
  <si>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</si>
  <si>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</si>
  <si>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</si>
  <si>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</si>
  <si>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</si>
  <si>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</si>
  <si>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</si>
  <si>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</si>
  <si>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</si>
  <si>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</si>
  <si>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</si>
  <si>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 xml:space="preserve">Manifestacije </t>
  </si>
  <si>
    <t>2.1.1.</t>
  </si>
  <si>
    <t>NIVRL</t>
  </si>
  <si>
    <t>2.1.2.</t>
  </si>
  <si>
    <t>sufinanciranje manifestacija ostalim TZ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</si>
  <si>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</si>
  <si>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</si>
  <si>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</si>
  <si>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</si>
  <si>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</si>
  <si>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</si>
  <si>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</si>
  <si>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</si>
  <si>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</si>
  <si>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</si>
  <si>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</si>
  <si>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>Projekt: Volim Hrvatsku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</si>
  <si>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</si>
  <si>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</si>
  <si>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</si>
  <si>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</si>
  <si>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</si>
  <si>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</si>
  <si>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</si>
  <si>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</si>
  <si>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</si>
  <si>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</si>
  <si>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</si>
  <si>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</si>
  <si>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</si>
  <si>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</si>
  <si>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</si>
  <si>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</si>
  <si>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</si>
  <si>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</si>
  <si>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</si>
  <si>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</si>
  <si>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Ostale prezentacije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</si>
  <si>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</si>
  <si>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</si>
  <si>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</si>
  <si>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</si>
  <si>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</si>
  <si>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</si>
  <si>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</si>
  <si>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</si>
  <si>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</si>
  <si>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</si>
  <si>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</si>
  <si>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</si>
  <si>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</si>
  <si>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</si>
  <si>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</si>
  <si>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</si>
  <si>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</si>
  <si>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</si>
  <si>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</si>
  <si>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</si>
  <si>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</si>
  <si>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</si>
  <si>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</si>
  <si>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SVEUKUPNO RASHODI</t>
  </si>
  <si>
    <t>PRIJENOS VIŠKA U IDUĆU GODINU - POKRIVANJE MANJKA U IDUĆOJ GODINI (SVEUKUPNI PRIHODI UMANJENI ZA SVEUKUPNE RASHODE)</t>
  </si>
  <si>
    <t>OSTALO (planovi razvoja turizma, strateški marketing planovi i ostalo)</t>
  </si>
  <si>
    <t>PLAN 2015</t>
  </si>
  <si>
    <t>PLAN 2015/2016</t>
  </si>
  <si>
    <t>Tjedan otvorenih vrata</t>
  </si>
  <si>
    <t>potpora razvoju DMO i DMK</t>
  </si>
  <si>
    <t>2.2.4.</t>
  </si>
  <si>
    <t>Oglašavanje u promotivnim kampanjama javnog i privatnog sektora, online i ofline</t>
  </si>
  <si>
    <t>PLAN 2015.</t>
  </si>
  <si>
    <t>PLAN 2016</t>
  </si>
  <si>
    <t>Prihodi=rashodi</t>
  </si>
  <si>
    <t>Financijski plan TZ VSŽ za 2016.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</si>
</sst>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164" fontId="2" fillId="8" borderId="1" xfId="0" applyNumberFormat="1" applyFont="1" applyFill="1" applyBorder="1" applyAlignment="1">
      <alignment horizontal="right"/>
    </xf>
    <xf numFmtId="4" fontId="2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4" fontId="2" fillId="10" borderId="1" xfId="0" applyNumberFormat="1" applyFont="1" applyFill="1" applyBorder="1" applyAlignment="1">
      <alignment horizontal="right"/>
    </xf>
    <xf numFmtId="164" fontId="2" fillId="10" borderId="1" xfId="0" applyNumberFormat="1" applyFont="1" applyFill="1" applyBorder="1" applyAlignment="1">
      <alignment horizontal="right"/>
    </xf>
    <xf numFmtId="4" fontId="2" fillId="11" borderId="1" xfId="0" applyNumberFormat="1" applyFont="1" applyFill="1" applyBorder="1" applyAlignment="1">
      <alignment horizontal="right"/>
    </xf>
    <xf numFmtId="164" fontId="2" fillId="11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sqref="A1:F1"/>
    </sheetView>
  </sheetViews>
  <sheetFormatPr defaultRowHeight="14.4" x14ac:dyDescent="0.3"/>
  <cols>
    <col min="1" max="1" width="4.88671875" customWidth="1"/>
    <col min="2" max="2" width="34.6640625" customWidth="1"/>
    <col min="3" max="5" width="12.88671875" customWidth="1"/>
    <col min="6" max="6" width="13.88671875" customWidth="1"/>
  </cols>
  <sheetData>
    <row r="1" spans="1:8" ht="27.6" customHeight="1" x14ac:dyDescent="0.3">
      <c r="A1" s="48" t="s">
        <v>108</v>
      </c>
      <c r="B1" s="48"/>
      <c r="C1" s="48"/>
      <c r="D1" s="48"/>
      <c r="E1" s="48"/>
      <c r="F1" s="48"/>
    </row>
    <row r="2" spans="1:8" x14ac:dyDescent="0.3">
      <c r="A2" s="5" t="s">
        <v>0</v>
      </c>
      <c r="B2" s="5" t="s">
        <v>1</v>
      </c>
      <c r="C2" s="6" t="s">
        <v>105</v>
      </c>
      <c r="D2" s="6" t="s">
        <v>106</v>
      </c>
      <c r="E2" s="6" t="s">
        <v>100</v>
      </c>
      <c r="F2" s="7" t="s">
        <v>2</v>
      </c>
      <c r="G2" s="1"/>
      <c r="H2" s="1"/>
    </row>
    <row r="3" spans="1:8" x14ac:dyDescent="0.3">
      <c r="A3" s="8" t="s">
        <v>3</v>
      </c>
      <c r="B3" s="9" t="s">
        <v>4</v>
      </c>
      <c r="C3" s="10">
        <v>45000</v>
      </c>
      <c r="D3" s="10">
        <v>50000</v>
      </c>
      <c r="E3" s="10">
        <f>D3/C3*100</f>
        <v>111.11111111111111</v>
      </c>
      <c r="F3" s="11">
        <f>D3/D13*100</f>
        <v>4.3630017452006982</v>
      </c>
      <c r="G3" s="2"/>
      <c r="H3" s="2"/>
    </row>
    <row r="4" spans="1:8" x14ac:dyDescent="0.3">
      <c r="A4" s="8" t="s">
        <v>5</v>
      </c>
      <c r="B4" s="9" t="s">
        <v>6</v>
      </c>
      <c r="C4" s="10">
        <v>250000</v>
      </c>
      <c r="D4" s="10">
        <v>281000</v>
      </c>
      <c r="E4" s="10">
        <f t="shared" ref="E4:E59" si="0">D4/C4*100</f>
        <v>112.4</v>
      </c>
      <c r="F4" s="11">
        <f>D4/D13*100</f>
        <v>24.520069808027923</v>
      </c>
      <c r="G4" s="2"/>
      <c r="H4" s="2"/>
    </row>
    <row r="5" spans="1:8" x14ac:dyDescent="0.3">
      <c r="A5" s="8" t="s">
        <v>7</v>
      </c>
      <c r="B5" s="9" t="s">
        <v>8</v>
      </c>
      <c r="C5" s="10">
        <v>350000</v>
      </c>
      <c r="D5" s="10">
        <v>460000</v>
      </c>
      <c r="E5" s="10">
        <f t="shared" si="0"/>
        <v>131.42857142857142</v>
      </c>
      <c r="F5" s="11">
        <f>D5/D13*100</f>
        <v>40.139616055846425</v>
      </c>
      <c r="G5" s="2"/>
      <c r="H5" s="2"/>
    </row>
    <row r="6" spans="1:8" ht="15" x14ac:dyDescent="0.25">
      <c r="A6" s="12" t="s">
        <v>9</v>
      </c>
      <c r="B6" s="13" t="s">
        <v>10</v>
      </c>
      <c r="C6" s="14">
        <v>0</v>
      </c>
      <c r="D6" s="14">
        <v>40000</v>
      </c>
      <c r="E6" s="46" t="e">
        <f t="shared" si="0"/>
        <v>#DIV/0!</v>
      </c>
      <c r="F6" s="47">
        <f>D6/D13*100</f>
        <v>3.4904013961605584</v>
      </c>
      <c r="G6" s="2"/>
      <c r="H6" s="2"/>
    </row>
    <row r="7" spans="1:8" x14ac:dyDescent="0.3">
      <c r="A7" s="12" t="s">
        <v>11</v>
      </c>
      <c r="B7" s="13" t="s">
        <v>12</v>
      </c>
      <c r="C7" s="14">
        <v>350000</v>
      </c>
      <c r="D7" s="14">
        <v>420000</v>
      </c>
      <c r="E7" s="46">
        <f t="shared" si="0"/>
        <v>120</v>
      </c>
      <c r="F7" s="47">
        <f>D7/D13*100</f>
        <v>36.64921465968586</v>
      </c>
      <c r="G7" s="2"/>
      <c r="H7" s="2"/>
    </row>
    <row r="8" spans="1:8" ht="15" x14ac:dyDescent="0.25">
      <c r="A8" s="8" t="s">
        <v>13</v>
      </c>
      <c r="B8" s="9" t="s">
        <v>14</v>
      </c>
      <c r="C8" s="10">
        <f>SUM(C9:C10)</f>
        <v>114000</v>
      </c>
      <c r="D8" s="10">
        <f>SUM(D9:D10)</f>
        <v>345000</v>
      </c>
      <c r="E8" s="10">
        <f t="shared" si="0"/>
        <v>302.63157894736838</v>
      </c>
      <c r="F8" s="11">
        <f>D8/D13*100</f>
        <v>30.104712041884817</v>
      </c>
      <c r="G8" s="2"/>
      <c r="H8" s="2"/>
    </row>
    <row r="9" spans="1:8" ht="15" x14ac:dyDescent="0.25">
      <c r="A9" s="12" t="s">
        <v>15</v>
      </c>
      <c r="B9" s="15" t="s">
        <v>16</v>
      </c>
      <c r="C9" s="14">
        <v>113000</v>
      </c>
      <c r="D9" s="14">
        <v>344000</v>
      </c>
      <c r="E9" s="46">
        <f t="shared" si="0"/>
        <v>304.42477876106193</v>
      </c>
      <c r="F9" s="47">
        <f>D9/D13*100</f>
        <v>30.017452006980804</v>
      </c>
      <c r="G9" s="2"/>
      <c r="H9" s="2"/>
    </row>
    <row r="10" spans="1:8" ht="15" x14ac:dyDescent="0.25">
      <c r="A10" s="12" t="s">
        <v>17</v>
      </c>
      <c r="B10" s="15" t="s">
        <v>18</v>
      </c>
      <c r="C10" s="14">
        <v>1000</v>
      </c>
      <c r="D10" s="14">
        <v>1000</v>
      </c>
      <c r="E10" s="46">
        <f t="shared" si="0"/>
        <v>100</v>
      </c>
      <c r="F10" s="47">
        <f>D10/D13*100</f>
        <v>8.7260034904013961E-2</v>
      </c>
      <c r="G10" s="2"/>
      <c r="H10" s="2"/>
    </row>
    <row r="11" spans="1:8" ht="21.6" x14ac:dyDescent="0.3">
      <c r="A11" s="16" t="s">
        <v>19</v>
      </c>
      <c r="B11" s="17" t="s">
        <v>20</v>
      </c>
      <c r="C11" s="10">
        <v>10000</v>
      </c>
      <c r="D11" s="10">
        <v>10000</v>
      </c>
      <c r="E11" s="10">
        <f t="shared" si="0"/>
        <v>100</v>
      </c>
      <c r="F11" s="11">
        <f>D11/D13*100</f>
        <v>0.87260034904013961</v>
      </c>
      <c r="G11" s="2"/>
      <c r="H11" s="2"/>
    </row>
    <row r="12" spans="1:8" ht="15" x14ac:dyDescent="0.25">
      <c r="A12" s="8" t="s">
        <v>21</v>
      </c>
      <c r="B12" s="9" t="s">
        <v>22</v>
      </c>
      <c r="C12" s="10"/>
      <c r="D12" s="10"/>
      <c r="E12" s="10" t="e">
        <f t="shared" si="0"/>
        <v>#DIV/0!</v>
      </c>
      <c r="F12" s="11">
        <f>D12/D13*100</f>
        <v>0</v>
      </c>
      <c r="G12" s="2"/>
      <c r="H12" s="2"/>
    </row>
    <row r="13" spans="1:8" ht="15" x14ac:dyDescent="0.25">
      <c r="A13" s="18"/>
      <c r="B13" s="19" t="s">
        <v>23</v>
      </c>
      <c r="C13" s="20">
        <f>SUM(C3+C4+C5+C8+C11+C12)</f>
        <v>769000</v>
      </c>
      <c r="D13" s="20">
        <f>SUM(D3+D4+D5+D8+D11+D12)</f>
        <v>1146000</v>
      </c>
      <c r="E13" s="40">
        <f t="shared" si="0"/>
        <v>149.02470741222368</v>
      </c>
      <c r="F13" s="41">
        <f>D13/D13*100</f>
        <v>100</v>
      </c>
      <c r="G13" s="3"/>
      <c r="H13" s="2"/>
    </row>
    <row r="14" spans="1:8" ht="15" x14ac:dyDescent="0.25">
      <c r="A14" s="5" t="s">
        <v>0</v>
      </c>
      <c r="B14" s="5" t="s">
        <v>24</v>
      </c>
      <c r="C14" s="6" t="s">
        <v>99</v>
      </c>
      <c r="D14" s="6" t="s">
        <v>106</v>
      </c>
      <c r="E14" s="6" t="s">
        <v>100</v>
      </c>
      <c r="F14" s="7" t="s">
        <v>2</v>
      </c>
      <c r="G14" s="1"/>
      <c r="H14" s="1"/>
    </row>
    <row r="15" spans="1:8" ht="15" x14ac:dyDescent="0.25">
      <c r="A15" s="21" t="s">
        <v>3</v>
      </c>
      <c r="B15" s="22" t="s">
        <v>25</v>
      </c>
      <c r="C15" s="23">
        <f>SUM(C16:C18)</f>
        <v>380000</v>
      </c>
      <c r="D15" s="23">
        <f>SUM(D16:D18)</f>
        <v>480000</v>
      </c>
      <c r="E15" s="44">
        <f t="shared" si="0"/>
        <v>126.31578947368421</v>
      </c>
      <c r="F15" s="45">
        <f>D15/D59*100</f>
        <v>41.8848167539267</v>
      </c>
      <c r="G15" s="2"/>
      <c r="H15" s="2"/>
    </row>
    <row r="16" spans="1:8" ht="15" x14ac:dyDescent="0.25">
      <c r="A16" s="8" t="s">
        <v>26</v>
      </c>
      <c r="B16" s="17" t="s">
        <v>27</v>
      </c>
      <c r="C16" s="10">
        <v>320000</v>
      </c>
      <c r="D16" s="10">
        <v>420000</v>
      </c>
      <c r="E16" s="10">
        <f t="shared" si="0"/>
        <v>131.25</v>
      </c>
      <c r="F16" s="11">
        <f>D16/D59*100</f>
        <v>36.64921465968586</v>
      </c>
      <c r="G16" s="2"/>
      <c r="H16" s="2"/>
    </row>
    <row r="17" spans="1:8" ht="15" x14ac:dyDescent="0.25">
      <c r="A17" s="8" t="s">
        <v>28</v>
      </c>
      <c r="B17" s="17" t="s">
        <v>29</v>
      </c>
      <c r="C17" s="10">
        <v>60000</v>
      </c>
      <c r="D17" s="10">
        <v>60000</v>
      </c>
      <c r="E17" s="10">
        <f t="shared" si="0"/>
        <v>100</v>
      </c>
      <c r="F17" s="11">
        <f>D17/D59*100</f>
        <v>5.2356020942408374</v>
      </c>
      <c r="G17" s="2"/>
      <c r="H17" s="2"/>
    </row>
    <row r="18" spans="1:8" x14ac:dyDescent="0.3">
      <c r="A18" s="8" t="s">
        <v>30</v>
      </c>
      <c r="B18" s="17" t="s">
        <v>31</v>
      </c>
      <c r="C18" s="10"/>
      <c r="D18" s="10"/>
      <c r="E18" s="10" t="e">
        <f t="shared" si="0"/>
        <v>#DIV/0!</v>
      </c>
      <c r="F18" s="11">
        <f>D18/D59*100</f>
        <v>0</v>
      </c>
      <c r="G18" s="2"/>
      <c r="H18" s="2"/>
    </row>
    <row r="19" spans="1:8" ht="15" x14ac:dyDescent="0.25">
      <c r="A19" s="21" t="s">
        <v>5</v>
      </c>
      <c r="B19" s="24" t="s">
        <v>32</v>
      </c>
      <c r="C19" s="23">
        <f>SUM(C27+C20)</f>
        <v>97000</v>
      </c>
      <c r="D19" s="23">
        <f>SUM(D27+D20)</f>
        <v>74000</v>
      </c>
      <c r="E19" s="44">
        <f t="shared" si="0"/>
        <v>76.288659793814432</v>
      </c>
      <c r="F19" s="45">
        <f>D19/D59*100</f>
        <v>6.4572425828970328</v>
      </c>
      <c r="G19" s="2"/>
      <c r="H19" s="2"/>
    </row>
    <row r="20" spans="1:8" x14ac:dyDescent="0.3">
      <c r="A20" s="8" t="s">
        <v>33</v>
      </c>
      <c r="B20" s="17" t="s">
        <v>34</v>
      </c>
      <c r="C20" s="10">
        <v>50000</v>
      </c>
      <c r="D20" s="10">
        <f>SUM(D22:D26)</f>
        <v>35000</v>
      </c>
      <c r="E20" s="10">
        <f t="shared" si="0"/>
        <v>70</v>
      </c>
      <c r="F20" s="11">
        <f>D20/D59*100</f>
        <v>3.0541012216404888</v>
      </c>
      <c r="G20" s="2"/>
      <c r="H20" s="2"/>
    </row>
    <row r="21" spans="1:8" ht="15" x14ac:dyDescent="0.25">
      <c r="A21" s="25"/>
      <c r="B21" s="26" t="s">
        <v>35</v>
      </c>
      <c r="C21" s="27">
        <v>50000</v>
      </c>
      <c r="D21" s="27">
        <f>SUM(D22:D26)</f>
        <v>35000</v>
      </c>
      <c r="E21" s="42">
        <f t="shared" si="0"/>
        <v>70</v>
      </c>
      <c r="F21" s="43">
        <f>D21/D59*100</f>
        <v>3.0541012216404888</v>
      </c>
      <c r="G21" s="2"/>
      <c r="H21" s="2"/>
    </row>
    <row r="22" spans="1:8" ht="15" x14ac:dyDescent="0.25">
      <c r="A22" s="12" t="s">
        <v>36</v>
      </c>
      <c r="B22" s="28" t="s">
        <v>37</v>
      </c>
      <c r="C22" s="14">
        <v>5000</v>
      </c>
      <c r="D22" s="14"/>
      <c r="E22" s="46">
        <f t="shared" si="0"/>
        <v>0</v>
      </c>
      <c r="F22" s="47">
        <f>D22/D59*100</f>
        <v>0</v>
      </c>
      <c r="G22" s="2"/>
      <c r="H22" s="2"/>
    </row>
    <row r="23" spans="1:8" ht="15" x14ac:dyDescent="0.25">
      <c r="A23" s="12" t="s">
        <v>38</v>
      </c>
      <c r="B23" s="28" t="s">
        <v>39</v>
      </c>
      <c r="C23" s="14">
        <v>17000</v>
      </c>
      <c r="D23" s="14">
        <v>17000</v>
      </c>
      <c r="E23" s="46">
        <f t="shared" si="0"/>
        <v>100</v>
      </c>
      <c r="F23" s="47">
        <f>D23/D59*100</f>
        <v>1.4834205933682374</v>
      </c>
      <c r="G23" s="2"/>
      <c r="H23" s="2"/>
    </row>
    <row r="24" spans="1:8" ht="15" x14ac:dyDescent="0.25">
      <c r="A24" s="12" t="s">
        <v>40</v>
      </c>
      <c r="B24" s="28" t="s">
        <v>41</v>
      </c>
      <c r="C24" s="14">
        <v>11000</v>
      </c>
      <c r="D24" s="14">
        <v>8000</v>
      </c>
      <c r="E24" s="46">
        <f t="shared" si="0"/>
        <v>72.727272727272734</v>
      </c>
      <c r="F24" s="47">
        <f>D24/D59*100</f>
        <v>0.69808027923211169</v>
      </c>
      <c r="G24" s="2"/>
      <c r="H24" s="2"/>
    </row>
    <row r="25" spans="1:8" ht="15" x14ac:dyDescent="0.25">
      <c r="A25" s="12" t="s">
        <v>42</v>
      </c>
      <c r="B25" s="28" t="s">
        <v>101</v>
      </c>
      <c r="C25" s="14">
        <v>12000</v>
      </c>
      <c r="D25" s="14">
        <v>5000</v>
      </c>
      <c r="E25" s="46">
        <f t="shared" si="0"/>
        <v>41.666666666666671</v>
      </c>
      <c r="F25" s="47"/>
      <c r="G25" s="2"/>
      <c r="H25" s="2"/>
    </row>
    <row r="26" spans="1:8" x14ac:dyDescent="0.3">
      <c r="A26" s="12" t="s">
        <v>42</v>
      </c>
      <c r="B26" s="28" t="s">
        <v>43</v>
      </c>
      <c r="C26" s="14">
        <v>5000</v>
      </c>
      <c r="D26" s="14">
        <v>5000</v>
      </c>
      <c r="E26" s="46">
        <f t="shared" si="0"/>
        <v>100</v>
      </c>
      <c r="F26" s="47">
        <f>D26/D59*100</f>
        <v>0.43630017452006981</v>
      </c>
      <c r="G26" s="2"/>
      <c r="H26" s="2"/>
    </row>
    <row r="27" spans="1:8" ht="23.25" x14ac:dyDescent="0.25">
      <c r="A27" s="8" t="s">
        <v>44</v>
      </c>
      <c r="B27" s="17" t="s">
        <v>45</v>
      </c>
      <c r="C27" s="10">
        <f>SUM(C28:C31)</f>
        <v>47000</v>
      </c>
      <c r="D27" s="10">
        <f>SUM(D28:D31)</f>
        <v>39000</v>
      </c>
      <c r="E27" s="10">
        <f t="shared" si="0"/>
        <v>82.978723404255319</v>
      </c>
      <c r="F27" s="11">
        <f>D27/D59*100</f>
        <v>3.4031413612565444</v>
      </c>
      <c r="G27" s="2"/>
      <c r="H27" s="2"/>
    </row>
    <row r="28" spans="1:8" ht="15" x14ac:dyDescent="0.25">
      <c r="A28" s="29" t="s">
        <v>46</v>
      </c>
      <c r="B28" s="30" t="s">
        <v>47</v>
      </c>
      <c r="C28" s="31">
        <v>37000</v>
      </c>
      <c r="D28" s="31">
        <v>27000</v>
      </c>
      <c r="E28" s="46">
        <f t="shared" si="0"/>
        <v>72.972972972972968</v>
      </c>
      <c r="F28" s="47">
        <f>D28/D59*100</f>
        <v>2.3560209424083771</v>
      </c>
      <c r="G28" s="2"/>
      <c r="H28" s="2"/>
    </row>
    <row r="29" spans="1:8" x14ac:dyDescent="0.3">
      <c r="A29" s="29" t="s">
        <v>48</v>
      </c>
      <c r="B29" s="30" t="s">
        <v>49</v>
      </c>
      <c r="C29" s="31">
        <v>5000</v>
      </c>
      <c r="D29" s="31">
        <v>5000</v>
      </c>
      <c r="E29" s="46">
        <f t="shared" si="0"/>
        <v>100</v>
      </c>
      <c r="F29" s="47">
        <f>D29/D59*100</f>
        <v>0.43630017452006981</v>
      </c>
      <c r="G29" s="2"/>
      <c r="H29" s="2"/>
    </row>
    <row r="30" spans="1:8" x14ac:dyDescent="0.3">
      <c r="A30" s="32" t="s">
        <v>50</v>
      </c>
      <c r="B30" s="30" t="s">
        <v>51</v>
      </c>
      <c r="C30" s="31"/>
      <c r="D30" s="31">
        <v>0</v>
      </c>
      <c r="E30" s="46" t="e">
        <f t="shared" si="0"/>
        <v>#DIV/0!</v>
      </c>
      <c r="F30" s="47">
        <f>D30/D59*100</f>
        <v>0</v>
      </c>
      <c r="G30" s="2"/>
      <c r="H30" s="2"/>
    </row>
    <row r="31" spans="1:8" x14ac:dyDescent="0.3">
      <c r="A31" s="32" t="s">
        <v>103</v>
      </c>
      <c r="B31" s="30" t="s">
        <v>102</v>
      </c>
      <c r="C31" s="31">
        <v>5000</v>
      </c>
      <c r="D31" s="31">
        <v>7000</v>
      </c>
      <c r="E31" s="46"/>
      <c r="F31" s="47"/>
      <c r="G31" s="2"/>
      <c r="H31" s="2"/>
    </row>
    <row r="32" spans="1:8" x14ac:dyDescent="0.3">
      <c r="A32" s="21" t="s">
        <v>7</v>
      </c>
      <c r="B32" s="24" t="s">
        <v>52</v>
      </c>
      <c r="C32" s="23">
        <f>SUM(C33+C35+C38+C39+C40)</f>
        <v>82000</v>
      </c>
      <c r="D32" s="23">
        <f>SUM(D33+D35+D38+D39+D40)</f>
        <v>405000</v>
      </c>
      <c r="E32" s="44">
        <f t="shared" si="0"/>
        <v>493.90243902439028</v>
      </c>
      <c r="F32" s="45">
        <f>D32/D59*100</f>
        <v>35.340314136125656</v>
      </c>
      <c r="G32" s="2"/>
      <c r="H32" s="2"/>
    </row>
    <row r="33" spans="1:8" x14ac:dyDescent="0.3">
      <c r="A33" s="8" t="s">
        <v>9</v>
      </c>
      <c r="B33" s="17" t="s">
        <v>53</v>
      </c>
      <c r="C33" s="10">
        <f>SUM(C34)</f>
        <v>5000</v>
      </c>
      <c r="D33" s="10">
        <f>SUM(D34)</f>
        <v>15000</v>
      </c>
      <c r="E33" s="10">
        <f t="shared" si="0"/>
        <v>300</v>
      </c>
      <c r="F33" s="11">
        <f>D33/D59*100</f>
        <v>1.3089005235602094</v>
      </c>
      <c r="G33" s="2"/>
      <c r="H33" s="2"/>
    </row>
    <row r="34" spans="1:8" x14ac:dyDescent="0.3">
      <c r="A34" s="29" t="s">
        <v>54</v>
      </c>
      <c r="B34" s="30" t="s">
        <v>55</v>
      </c>
      <c r="C34" s="31">
        <v>5000</v>
      </c>
      <c r="D34" s="31">
        <v>15000</v>
      </c>
      <c r="E34" s="46">
        <f t="shared" si="0"/>
        <v>300</v>
      </c>
      <c r="F34" s="47">
        <f>D34/D59*100</f>
        <v>1.3089005235602094</v>
      </c>
      <c r="G34" s="2"/>
      <c r="H34" s="2"/>
    </row>
    <row r="35" spans="1:8" x14ac:dyDescent="0.3">
      <c r="A35" s="8" t="s">
        <v>11</v>
      </c>
      <c r="B35" s="17" t="s">
        <v>56</v>
      </c>
      <c r="C35" s="10">
        <f>SUM(C36:C37)</f>
        <v>27000</v>
      </c>
      <c r="D35" s="10">
        <f>SUM(D36:D37)</f>
        <v>342000</v>
      </c>
      <c r="E35" s="10">
        <f t="shared" si="0"/>
        <v>1266.6666666666665</v>
      </c>
      <c r="F35" s="11">
        <f>D35/D59*100</f>
        <v>29.842931937172771</v>
      </c>
      <c r="G35" s="2"/>
      <c r="H35" s="2"/>
    </row>
    <row r="36" spans="1:8" ht="21.6" x14ac:dyDescent="0.3">
      <c r="A36" s="33" t="s">
        <v>57</v>
      </c>
      <c r="B36" s="30" t="s">
        <v>104</v>
      </c>
      <c r="C36" s="31">
        <v>20000</v>
      </c>
      <c r="D36" s="31">
        <v>332000</v>
      </c>
      <c r="E36" s="46">
        <f t="shared" si="0"/>
        <v>1660.0000000000002</v>
      </c>
      <c r="F36" s="47">
        <f>D36/D59*100</f>
        <v>28.970331588132638</v>
      </c>
      <c r="G36" s="2"/>
      <c r="H36" s="2"/>
    </row>
    <row r="37" spans="1:8" x14ac:dyDescent="0.3">
      <c r="A37" s="29" t="s">
        <v>58</v>
      </c>
      <c r="B37" s="30" t="s">
        <v>59</v>
      </c>
      <c r="C37" s="31">
        <v>7000</v>
      </c>
      <c r="D37" s="31">
        <v>10000</v>
      </c>
      <c r="E37" s="46">
        <f t="shared" si="0"/>
        <v>142.85714285714286</v>
      </c>
      <c r="F37" s="47">
        <f>D37/D59*100</f>
        <v>0.87260034904013961</v>
      </c>
      <c r="G37" s="2"/>
      <c r="H37" s="2"/>
    </row>
    <row r="38" spans="1:8" x14ac:dyDescent="0.3">
      <c r="A38" s="8" t="s">
        <v>60</v>
      </c>
      <c r="B38" s="17" t="s">
        <v>61</v>
      </c>
      <c r="C38" s="10">
        <v>30000</v>
      </c>
      <c r="D38" s="10">
        <v>30000</v>
      </c>
      <c r="E38" s="10">
        <f t="shared" si="0"/>
        <v>100</v>
      </c>
      <c r="F38" s="11">
        <f>D38/D59*100</f>
        <v>2.6178010471204187</v>
      </c>
      <c r="G38" s="4"/>
      <c r="H38" s="4"/>
    </row>
    <row r="39" spans="1:8" x14ac:dyDescent="0.3">
      <c r="A39" s="8" t="s">
        <v>62</v>
      </c>
      <c r="B39" s="17" t="s">
        <v>63</v>
      </c>
      <c r="C39" s="10">
        <v>15000</v>
      </c>
      <c r="D39" s="10">
        <v>15000</v>
      </c>
      <c r="E39" s="10">
        <f t="shared" si="0"/>
        <v>100</v>
      </c>
      <c r="F39" s="11">
        <f>D39/D59*100</f>
        <v>1.3089005235602094</v>
      </c>
      <c r="G39" s="4"/>
      <c r="H39" s="4"/>
    </row>
    <row r="40" spans="1:8" x14ac:dyDescent="0.3">
      <c r="A40" s="8" t="s">
        <v>64</v>
      </c>
      <c r="B40" s="17" t="s">
        <v>65</v>
      </c>
      <c r="C40" s="10">
        <v>5000</v>
      </c>
      <c r="D40" s="10">
        <v>3000</v>
      </c>
      <c r="E40" s="10">
        <f t="shared" si="0"/>
        <v>60</v>
      </c>
      <c r="F40" s="11">
        <f>D40/D59*100</f>
        <v>0.26178010471204188</v>
      </c>
      <c r="G40" s="4"/>
      <c r="H40" s="4"/>
    </row>
    <row r="41" spans="1:8" x14ac:dyDescent="0.3">
      <c r="A41" s="21" t="s">
        <v>13</v>
      </c>
      <c r="B41" s="24" t="s">
        <v>66</v>
      </c>
      <c r="C41" s="23">
        <f>SUM(C42:C45)</f>
        <v>115000</v>
      </c>
      <c r="D41" s="23">
        <f>SUM(D42:D45)</f>
        <v>102000</v>
      </c>
      <c r="E41" s="44">
        <f t="shared" si="0"/>
        <v>88.695652173913047</v>
      </c>
      <c r="F41" s="45">
        <f>D41/D59*100</f>
        <v>8.9005235602094235</v>
      </c>
      <c r="G41" s="2"/>
      <c r="H41" s="2"/>
    </row>
    <row r="42" spans="1:8" x14ac:dyDescent="0.3">
      <c r="A42" s="16" t="s">
        <v>15</v>
      </c>
      <c r="B42" s="17" t="s">
        <v>67</v>
      </c>
      <c r="C42" s="10">
        <v>60000</v>
      </c>
      <c r="D42" s="10">
        <v>47000</v>
      </c>
      <c r="E42" s="10">
        <f t="shared" si="0"/>
        <v>78.333333333333329</v>
      </c>
      <c r="F42" s="11">
        <f>D42/D59*100</f>
        <v>4.1012216404886557</v>
      </c>
      <c r="G42" s="2"/>
      <c r="H42" s="2"/>
    </row>
    <row r="43" spans="1:8" x14ac:dyDescent="0.3">
      <c r="A43" s="8" t="s">
        <v>17</v>
      </c>
      <c r="B43" s="17" t="s">
        <v>68</v>
      </c>
      <c r="C43" s="10">
        <v>15000</v>
      </c>
      <c r="D43" s="10">
        <v>15000</v>
      </c>
      <c r="E43" s="10">
        <f t="shared" si="0"/>
        <v>100</v>
      </c>
      <c r="F43" s="11">
        <f>D43/D59*100</f>
        <v>1.3089005235602094</v>
      </c>
      <c r="G43" s="2"/>
      <c r="H43" s="2"/>
    </row>
    <row r="44" spans="1:8" x14ac:dyDescent="0.3">
      <c r="A44" s="8" t="s">
        <v>69</v>
      </c>
      <c r="B44" s="17" t="s">
        <v>70</v>
      </c>
      <c r="C44" s="10">
        <v>25000</v>
      </c>
      <c r="D44" s="10">
        <v>25000</v>
      </c>
      <c r="E44" s="10">
        <f t="shared" si="0"/>
        <v>100</v>
      </c>
      <c r="F44" s="11">
        <f>D44/D59*100</f>
        <v>2.1815008726003491</v>
      </c>
      <c r="G44" s="2"/>
      <c r="H44" s="2"/>
    </row>
    <row r="45" spans="1:8" x14ac:dyDescent="0.3">
      <c r="A45" s="8" t="s">
        <v>71</v>
      </c>
      <c r="B45" s="17" t="s">
        <v>72</v>
      </c>
      <c r="C45" s="10">
        <v>15000</v>
      </c>
      <c r="D45" s="10">
        <v>15000</v>
      </c>
      <c r="E45" s="10">
        <f t="shared" si="0"/>
        <v>100</v>
      </c>
      <c r="F45" s="11">
        <f>D45/D59*100</f>
        <v>1.3089005235602094</v>
      </c>
      <c r="G45" s="2"/>
      <c r="H45" s="2"/>
    </row>
    <row r="46" spans="1:8" x14ac:dyDescent="0.3">
      <c r="A46" s="21" t="s">
        <v>19</v>
      </c>
      <c r="B46" s="24" t="s">
        <v>73</v>
      </c>
      <c r="C46" s="23">
        <f>SUM(C47:C49)</f>
        <v>35000</v>
      </c>
      <c r="D46" s="23">
        <f>SUM(D47:D49)</f>
        <v>40000</v>
      </c>
      <c r="E46" s="44">
        <f t="shared" si="0"/>
        <v>114.28571428571428</v>
      </c>
      <c r="F46" s="45">
        <f>D46/D59*100</f>
        <v>3.4904013961605584</v>
      </c>
      <c r="G46" s="2"/>
      <c r="H46" s="2"/>
    </row>
    <row r="47" spans="1:8" x14ac:dyDescent="0.3">
      <c r="A47" s="16" t="s">
        <v>74</v>
      </c>
      <c r="B47" s="17" t="s">
        <v>75</v>
      </c>
      <c r="C47" s="10">
        <v>15000</v>
      </c>
      <c r="D47" s="10">
        <v>15000</v>
      </c>
      <c r="E47" s="10">
        <f t="shared" si="0"/>
        <v>100</v>
      </c>
      <c r="F47" s="11">
        <f>D47/D59*100</f>
        <v>1.3089005235602094</v>
      </c>
      <c r="G47" s="2"/>
      <c r="H47" s="2"/>
    </row>
    <row r="48" spans="1:8" ht="21.6" x14ac:dyDescent="0.3">
      <c r="A48" s="16" t="s">
        <v>76</v>
      </c>
      <c r="B48" s="17" t="s">
        <v>77</v>
      </c>
      <c r="C48" s="10">
        <v>15000</v>
      </c>
      <c r="D48" s="10">
        <v>15000</v>
      </c>
      <c r="E48" s="10">
        <f t="shared" si="0"/>
        <v>100</v>
      </c>
      <c r="F48" s="11">
        <f>D48/D59*100</f>
        <v>1.3089005235602094</v>
      </c>
      <c r="G48" s="2"/>
      <c r="H48" s="2"/>
    </row>
    <row r="49" spans="1:8" x14ac:dyDescent="0.3">
      <c r="A49" s="8" t="s">
        <v>78</v>
      </c>
      <c r="B49" s="17" t="s">
        <v>79</v>
      </c>
      <c r="C49" s="10">
        <v>5000</v>
      </c>
      <c r="D49" s="10">
        <v>10000</v>
      </c>
      <c r="E49" s="10">
        <f t="shared" si="0"/>
        <v>200</v>
      </c>
      <c r="F49" s="11">
        <f t="shared" ref="F49" si="1">D49/D59*100</f>
        <v>0.87260034904013961</v>
      </c>
      <c r="G49" s="2"/>
      <c r="H49" s="2"/>
    </row>
    <row r="50" spans="1:8" x14ac:dyDescent="0.3">
      <c r="A50" s="21" t="s">
        <v>21</v>
      </c>
      <c r="B50" s="24" t="s">
        <v>80</v>
      </c>
      <c r="C50" s="23">
        <f>SUM(C51:C55)</f>
        <v>50000</v>
      </c>
      <c r="D50" s="23">
        <f>SUM(D51:D55)</f>
        <v>35000</v>
      </c>
      <c r="E50" s="44">
        <f t="shared" si="0"/>
        <v>70</v>
      </c>
      <c r="F50" s="45">
        <f>D50/D59*100</f>
        <v>3.0541012216404888</v>
      </c>
      <c r="G50" s="2"/>
      <c r="H50" s="2"/>
    </row>
    <row r="51" spans="1:8" x14ac:dyDescent="0.3">
      <c r="A51" s="8" t="s">
        <v>81</v>
      </c>
      <c r="B51" s="17" t="s">
        <v>82</v>
      </c>
      <c r="C51" s="10">
        <v>10000</v>
      </c>
      <c r="D51" s="10">
        <v>10000</v>
      </c>
      <c r="E51" s="10">
        <f t="shared" si="0"/>
        <v>100</v>
      </c>
      <c r="F51" s="11">
        <f>D51/D59*100</f>
        <v>0.87260034904013961</v>
      </c>
      <c r="G51" s="2"/>
      <c r="H51" s="2"/>
    </row>
    <row r="52" spans="1:8" x14ac:dyDescent="0.3">
      <c r="A52" s="8" t="s">
        <v>83</v>
      </c>
      <c r="B52" s="17" t="s">
        <v>84</v>
      </c>
      <c r="C52" s="10">
        <v>10000</v>
      </c>
      <c r="D52" s="10">
        <v>5000</v>
      </c>
      <c r="E52" s="10">
        <f t="shared" si="0"/>
        <v>50</v>
      </c>
      <c r="F52" s="11">
        <f>D52/D59*100</f>
        <v>0.43630017452006981</v>
      </c>
      <c r="G52" s="2"/>
      <c r="H52" s="2"/>
    </row>
    <row r="53" spans="1:8" x14ac:dyDescent="0.3">
      <c r="A53" s="8" t="s">
        <v>85</v>
      </c>
      <c r="B53" s="17" t="s">
        <v>86</v>
      </c>
      <c r="C53" s="10">
        <v>10000</v>
      </c>
      <c r="D53" s="10">
        <v>5000</v>
      </c>
      <c r="E53" s="10">
        <f t="shared" si="0"/>
        <v>50</v>
      </c>
      <c r="F53" s="11">
        <f>D53/D59*100</f>
        <v>0.43630017452006981</v>
      </c>
      <c r="G53" s="2"/>
      <c r="H53" s="2"/>
    </row>
    <row r="54" spans="1:8" ht="21.6" x14ac:dyDescent="0.3">
      <c r="A54" s="8" t="s">
        <v>87</v>
      </c>
      <c r="B54" s="17" t="s">
        <v>88</v>
      </c>
      <c r="C54" s="10">
        <v>15000</v>
      </c>
      <c r="D54" s="10">
        <v>10000</v>
      </c>
      <c r="E54" s="10">
        <f t="shared" si="0"/>
        <v>66.666666666666657</v>
      </c>
      <c r="F54" s="11">
        <f>D54/D59*100</f>
        <v>0.87260034904013961</v>
      </c>
      <c r="G54" s="2"/>
      <c r="H54" s="2"/>
    </row>
    <row r="55" spans="1:8" x14ac:dyDescent="0.3">
      <c r="A55" s="16" t="s">
        <v>89</v>
      </c>
      <c r="B55" s="17" t="s">
        <v>90</v>
      </c>
      <c r="C55" s="10">
        <v>5000</v>
      </c>
      <c r="D55" s="10">
        <v>5000</v>
      </c>
      <c r="E55" s="10">
        <f t="shared" si="0"/>
        <v>100</v>
      </c>
      <c r="F55" s="11">
        <f>D55/D59*100</f>
        <v>0.43630017452006981</v>
      </c>
      <c r="G55" s="2"/>
      <c r="H55" s="2"/>
    </row>
    <row r="56" spans="1:8" x14ac:dyDescent="0.3">
      <c r="A56" s="21" t="s">
        <v>91</v>
      </c>
      <c r="B56" s="24" t="s">
        <v>92</v>
      </c>
      <c r="C56" s="23">
        <f>SUM(C57)</f>
        <v>5000</v>
      </c>
      <c r="D56" s="23">
        <f>SUM(D57)</f>
        <v>5000</v>
      </c>
      <c r="E56" s="44">
        <f t="shared" si="0"/>
        <v>100</v>
      </c>
      <c r="F56" s="45">
        <f>D56/D59*100</f>
        <v>0.43630017452006981</v>
      </c>
      <c r="G56" s="2"/>
      <c r="H56" s="2"/>
    </row>
    <row r="57" spans="1:8" ht="21.6" x14ac:dyDescent="0.3">
      <c r="A57" s="16" t="s">
        <v>93</v>
      </c>
      <c r="B57" s="17" t="s">
        <v>94</v>
      </c>
      <c r="C57" s="10">
        <v>5000</v>
      </c>
      <c r="D57" s="10">
        <v>5000</v>
      </c>
      <c r="E57" s="10">
        <f t="shared" si="0"/>
        <v>100</v>
      </c>
      <c r="F57" s="11">
        <f>D57/D59*100</f>
        <v>0.43630017452006981</v>
      </c>
      <c r="G57" s="2"/>
      <c r="H57" s="2"/>
    </row>
    <row r="58" spans="1:8" ht="20.399999999999999" x14ac:dyDescent="0.3">
      <c r="A58" s="34" t="s">
        <v>95</v>
      </c>
      <c r="B58" s="35" t="s">
        <v>98</v>
      </c>
      <c r="C58" s="23">
        <v>5000</v>
      </c>
      <c r="D58" s="23">
        <v>5000</v>
      </c>
      <c r="E58" s="44">
        <f t="shared" si="0"/>
        <v>100</v>
      </c>
      <c r="F58" s="45">
        <f>D58/D59*100</f>
        <v>0.43630017452006981</v>
      </c>
      <c r="G58" s="2"/>
      <c r="H58" s="2"/>
    </row>
    <row r="59" spans="1:8" x14ac:dyDescent="0.3">
      <c r="A59" s="18"/>
      <c r="B59" s="19" t="s">
        <v>96</v>
      </c>
      <c r="C59" s="20">
        <f>SUM(C58+C56+C50+C46+C41+C32+C19+C15)</f>
        <v>769000</v>
      </c>
      <c r="D59" s="20">
        <f>SUM(D58+D56+D50+D46+D41+D32+D19+D15)</f>
        <v>1146000</v>
      </c>
      <c r="E59" s="40">
        <f t="shared" si="0"/>
        <v>149.02470741222368</v>
      </c>
      <c r="F59" s="41">
        <f>D59/D59*100</f>
        <v>100</v>
      </c>
      <c r="G59" s="2"/>
      <c r="H59" s="2"/>
    </row>
    <row r="60" spans="1:8" ht="42" x14ac:dyDescent="0.3">
      <c r="A60" s="36"/>
      <c r="B60" s="37" t="s">
        <v>97</v>
      </c>
      <c r="C60" s="38"/>
      <c r="D60" s="38"/>
      <c r="E60" s="38"/>
      <c r="F60" s="39"/>
      <c r="G60" s="2"/>
      <c r="H60" s="2"/>
    </row>
    <row r="61" spans="1:8" x14ac:dyDescent="0.3">
      <c r="B61" t="s">
        <v>107</v>
      </c>
      <c r="D61" t="str">
        <f>IF(D13=D59,"DA","NE")</f>
        <v>DA</v>
      </c>
    </row>
  </sheetData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Krunoslav Srpak</cp:lastModifiedBy>
  <cp:lastPrinted>2015-10-28T13:23:37Z</cp:lastPrinted>
  <dcterms:created xsi:type="dcterms:W3CDTF">2014-10-23T11:34:16Z</dcterms:created>
  <dcterms:modified xsi:type="dcterms:W3CDTF">2015-10-28T13:24:23Z</dcterms:modified>
</cp:coreProperties>
</file>